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2016-2019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<sst xmlns="http://schemas.openxmlformats.org/spreadsheetml/2006/main" count="52" uniqueCount="52">
  <si>
    <t>НАИМЕНОВАНИЕ НАЛОГА</t>
  </si>
  <si>
    <t>Госпошлина</t>
  </si>
  <si>
    <t>Штрафы, санкции, возмещение ущерба</t>
  </si>
  <si>
    <t>ИТОГО ДОХОДОВ</t>
  </si>
  <si>
    <t>ВСЕГО ДОХОДОВ</t>
  </si>
  <si>
    <t>Прочие доходы от оказания платных услуг и компенсации затрат государства</t>
  </si>
  <si>
    <t>Итого налоговые доходы</t>
  </si>
  <si>
    <t>Платежи от государственных и муниципальных унитарных предприятий</t>
  </si>
  <si>
    <t>Доходы от продажи материальных и наматериальных активов</t>
  </si>
  <si>
    <t>ИТОГО неналоговые доходы</t>
  </si>
  <si>
    <t>Плата за негативное воздействие на окружающую среду</t>
  </si>
  <si>
    <t>ВСЕГО БЕЗВОЗМЕЗДНЫЕ ПОСТУПЛЕНИЯ</t>
  </si>
  <si>
    <t>ДОТАЦИИ на выравнивание уровня бюджетной обеспеченности</t>
  </si>
  <si>
    <t>СУБСИДИИ ОТ ДРУГИХ БЮДЖЕТОВ</t>
  </si>
  <si>
    <t>СУБВЕНЦИИ ОТ ДРУГИХ БЮДЖЕТОВ</t>
  </si>
  <si>
    <t>ИНЫЕ БЕЗВОЗМЕЗДНЫЕ ТРАНСФЕРТЫ</t>
  </si>
  <si>
    <t>ПРОЧИЕ БЕЗВОЗМЕЗДНЫЕ ПОСТУПЛЕНИЯ</t>
  </si>
  <si>
    <t>Результат исполнения бюджета (дефицит "-", профицит "+")</t>
  </si>
  <si>
    <t>ВСЕГО РАСХОДОВ</t>
  </si>
  <si>
    <t>тыс.руб.</t>
  </si>
  <si>
    <t xml:space="preserve">Доходы, получаемые от сдачи в аренду имущества </t>
  </si>
  <si>
    <t>БЕЗВОЗМЕЗДНЫЕ ПОСТУПЛЕНИЯ ОТ НЕГОСУДАРСТВЕННЫХ УЧРЕЖДЕНИЙ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</si>
  <si>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</si>
  <si>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</si>
  <si>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</si>
  <si>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</si>
  <si>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</si>
  <si>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</si>
  <si>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</t>
  </si>
  <si>
    <t>Здравоохранение</t>
  </si>
  <si>
    <t>Соц.политика</t>
  </si>
  <si>
    <t>Физическая культура</t>
  </si>
  <si>
    <t>Периодическая печать</t>
  </si>
  <si>
    <t>Обслуживание внутреннего долга</t>
  </si>
  <si>
    <t>Дотации</t>
  </si>
  <si>
    <t>Прочие неналоговые доходы</t>
  </si>
  <si>
    <t>ПЕРЕДАННЫЕ ПОЛНОМОЧИЯ ИЗ ПОСЕЛЕНИЙ</t>
  </si>
  <si>
    <t>Ожидаемое поступление за 2016 год</t>
  </si>
  <si>
    <t>Условные расходы</t>
  </si>
  <si>
    <t>Проект бюджета на 2017 год район</t>
  </si>
  <si>
    <t>Проект бюджета на 2017 год поселения</t>
  </si>
  <si>
    <t>Проект бюджета на 2017 год консолидированный</t>
  </si>
  <si>
    <t>Акцизы</t>
  </si>
  <si>
    <t xml:space="preserve">Налог на имцщество физических лиц </t>
  </si>
  <si>
    <t>Земельный налог</t>
  </si>
  <si>
    <t xml:space="preserve">Налог на доходы физических лиц (справочно доп.норматив 2016 г. - 17,41%, 2017 г. - 18,34 %, 2018г. -18,87%, 2019г. - 19,67% )  ( 18,34 % доп. норматив +район 5%+ горд. поселения10%=33,34% консолидированный бюджет района +(66,66% областной бюджет 420,8млн. руб)) </t>
  </si>
  <si>
    <t>Единый налог на вмененный доход 100%</t>
  </si>
  <si>
    <t>Плата за патент 100%</t>
  </si>
  <si>
    <t>Транспортный налог 5%</t>
  </si>
  <si>
    <t>Доходы, получаемые в виде арендной платы за земельные участки (50% район+ 100%сельские в район ;50%городские)</t>
  </si>
  <si>
    <t xml:space="preserve">                                                                                      Проект бюджета по доходам и расходам</t>
  </si>
  <si>
    <t xml:space="preserve">                                                                                              консолидированного бюджета Таштагольского муниципального района за 2016 год  и плановый период 2017-2019гг.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</si>
</sst>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#,##0.0_р_."/>
    <numFmt numFmtId="180" formatCode="#,##0_р_."/>
    <numFmt numFmtId="181" formatCode="_-* #,##0.0_р_._-;\-* #,##0.0_р_._-;_-* &quot;-&quot;??_р_._-;_-@_-"/>
    <numFmt numFmtId="182" formatCode="_-* #,##0_р_._-;\-* #,##0_р_._-;_-* &quot;-&quot;??_р_._-;_-@_-"/>
    <numFmt numFmtId="183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i/>
      <sz val="14"/>
      <color indexed="12"/>
      <name val="Times New Roman"/>
      <family val="1"/>
    </font>
    <font>
      <sz val="14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6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vertical="justify"/>
    </xf>
    <xf numFmtId="0" fontId="2" fillId="0" borderId="16" xfId="0" applyFont="1" applyFill="1" applyBorder="1" applyAlignment="1">
      <alignment vertical="justify"/>
    </xf>
    <xf numFmtId="0" fontId="4" fillId="0" borderId="0" xfId="0" applyFont="1" applyFill="1" applyAlignment="1">
      <alignment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4" fillId="0" borderId="15" xfId="0" applyFont="1" applyBorder="1" applyAlignment="1">
      <alignment vertical="justify" wrapText="1"/>
    </xf>
    <xf numFmtId="0" fontId="4" fillId="0" borderId="20" xfId="0" applyFont="1" applyBorder="1" applyAlignment="1">
      <alignment vertical="justify" wrapText="1"/>
    </xf>
    <xf numFmtId="0" fontId="2" fillId="34" borderId="21" xfId="0" applyFont="1" applyFill="1" applyBorder="1" applyAlignment="1">
      <alignment vertical="justify" wrapText="1"/>
    </xf>
    <xf numFmtId="181" fontId="2" fillId="34" borderId="10" xfId="58" applyNumberFormat="1" applyFont="1" applyFill="1" applyBorder="1" applyAlignment="1">
      <alignment/>
    </xf>
    <xf numFmtId="181" fontId="2" fillId="0" borderId="22" xfId="58" applyNumberFormat="1" applyFont="1" applyFill="1" applyBorder="1" applyAlignment="1">
      <alignment horizontal="right"/>
    </xf>
    <xf numFmtId="181" fontId="4" fillId="0" borderId="23" xfId="58" applyNumberFormat="1" applyFont="1" applyBorder="1" applyAlignment="1">
      <alignment horizontal="right"/>
    </xf>
    <xf numFmtId="179" fontId="4" fillId="0" borderId="15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4" fillId="0" borderId="24" xfId="0" applyFont="1" applyBorder="1" applyAlignment="1">
      <alignment vertical="justify" wrapText="1"/>
    </xf>
    <xf numFmtId="181" fontId="9" fillId="0" borderId="16" xfId="58" applyNumberFormat="1" applyFont="1" applyBorder="1" applyAlignment="1">
      <alignment/>
    </xf>
    <xf numFmtId="181" fontId="9" fillId="0" borderId="15" xfId="58" applyNumberFormat="1" applyFont="1" applyBorder="1" applyAlignment="1">
      <alignment/>
    </xf>
    <xf numFmtId="181" fontId="10" fillId="33" borderId="14" xfId="58" applyNumberFormat="1" applyFont="1" applyFill="1" applyBorder="1" applyAlignment="1">
      <alignment/>
    </xf>
    <xf numFmtId="181" fontId="9" fillId="0" borderId="25" xfId="58" applyNumberFormat="1" applyFont="1" applyBorder="1" applyAlignment="1">
      <alignment horizontal="right"/>
    </xf>
    <xf numFmtId="181" fontId="9" fillId="0" borderId="11" xfId="58" applyNumberFormat="1" applyFont="1" applyBorder="1" applyAlignment="1">
      <alignment/>
    </xf>
    <xf numFmtId="181" fontId="9" fillId="33" borderId="14" xfId="58" applyNumberFormat="1" applyFont="1" applyFill="1" applyBorder="1" applyAlignment="1">
      <alignment/>
    </xf>
    <xf numFmtId="181" fontId="10" fillId="34" borderId="10" xfId="58" applyNumberFormat="1" applyFont="1" applyFill="1" applyBorder="1" applyAlignment="1">
      <alignment/>
    </xf>
    <xf numFmtId="181" fontId="9" fillId="0" borderId="23" xfId="58" applyNumberFormat="1" applyFont="1" applyBorder="1" applyAlignment="1">
      <alignment horizontal="right"/>
    </xf>
    <xf numFmtId="181" fontId="9" fillId="0" borderId="26" xfId="58" applyNumberFormat="1" applyFont="1" applyBorder="1" applyAlignment="1">
      <alignment/>
    </xf>
    <xf numFmtId="183" fontId="4" fillId="0" borderId="0" xfId="0" applyNumberFormat="1" applyFont="1" applyAlignment="1">
      <alignment/>
    </xf>
    <xf numFmtId="181" fontId="9" fillId="0" borderId="27" xfId="58" applyNumberFormat="1" applyFont="1" applyBorder="1" applyAlignment="1">
      <alignment/>
    </xf>
    <xf numFmtId="181" fontId="9" fillId="0" borderId="17" xfId="58" applyNumberFormat="1" applyFont="1" applyBorder="1" applyAlignment="1">
      <alignment/>
    </xf>
    <xf numFmtId="181" fontId="9" fillId="0" borderId="18" xfId="58" applyNumberFormat="1" applyFont="1" applyBorder="1" applyAlignment="1">
      <alignment/>
    </xf>
    <xf numFmtId="181" fontId="9" fillId="0" borderId="28" xfId="58" applyNumberFormat="1" applyFont="1" applyBorder="1" applyAlignment="1">
      <alignment/>
    </xf>
    <xf numFmtId="181" fontId="9" fillId="0" borderId="20" xfId="58" applyNumberFormat="1" applyFont="1" applyBorder="1" applyAlignment="1">
      <alignment horizontal="right"/>
    </xf>
    <xf numFmtId="181" fontId="9" fillId="0" borderId="24" xfId="58" applyNumberFormat="1" applyFont="1" applyBorder="1" applyAlignment="1">
      <alignment/>
    </xf>
    <xf numFmtId="181" fontId="10" fillId="33" borderId="11" xfId="58" applyNumberFormat="1" applyFont="1" applyFill="1" applyBorder="1" applyAlignment="1">
      <alignment/>
    </xf>
    <xf numFmtId="181" fontId="9" fillId="33" borderId="12" xfId="58" applyNumberFormat="1" applyFont="1" applyFill="1" applyBorder="1" applyAlignment="1">
      <alignment/>
    </xf>
    <xf numFmtId="181" fontId="2" fillId="0" borderId="29" xfId="58" applyNumberFormat="1" applyFont="1" applyFill="1" applyBorder="1" applyAlignment="1">
      <alignment horizontal="right"/>
    </xf>
    <xf numFmtId="181" fontId="9" fillId="0" borderId="30" xfId="58" applyNumberFormat="1" applyFont="1" applyBorder="1" applyAlignment="1">
      <alignment horizontal="right"/>
    </xf>
    <xf numFmtId="181" fontId="4" fillId="0" borderId="30" xfId="58" applyNumberFormat="1" applyFont="1" applyBorder="1" applyAlignment="1">
      <alignment horizontal="right"/>
    </xf>
    <xf numFmtId="181" fontId="2" fillId="34" borderId="11" xfId="58" applyNumberFormat="1" applyFont="1" applyFill="1" applyBorder="1" applyAlignment="1">
      <alignment/>
    </xf>
    <xf numFmtId="181" fontId="2" fillId="0" borderId="16" xfId="58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179" fontId="8" fillId="0" borderId="11" xfId="0" applyNumberFormat="1" applyFont="1" applyBorder="1" applyAlignment="1">
      <alignment horizontal="right"/>
    </xf>
    <xf numFmtId="179" fontId="4" fillId="0" borderId="11" xfId="0" applyNumberFormat="1" applyFont="1" applyBorder="1" applyAlignment="1">
      <alignment horizontal="right"/>
    </xf>
    <xf numFmtId="179" fontId="4" fillId="0" borderId="25" xfId="0" applyNumberFormat="1" applyFont="1" applyBorder="1" applyAlignment="1">
      <alignment horizontal="right"/>
    </xf>
    <xf numFmtId="0" fontId="2" fillId="34" borderId="21" xfId="0" applyFont="1" applyFill="1" applyBorder="1" applyAlignment="1">
      <alignment vertical="center"/>
    </xf>
    <xf numFmtId="179" fontId="2" fillId="34" borderId="10" xfId="0" applyNumberFormat="1" applyFont="1" applyFill="1" applyBorder="1" applyAlignment="1">
      <alignment horizontal="right"/>
    </xf>
    <xf numFmtId="172" fontId="2" fillId="34" borderId="10" xfId="0" applyNumberFormat="1" applyFont="1" applyFill="1" applyBorder="1" applyAlignment="1">
      <alignment horizontal="right"/>
    </xf>
    <xf numFmtId="0" fontId="2" fillId="34" borderId="19" xfId="0" applyFont="1" applyFill="1" applyBorder="1" applyAlignment="1">
      <alignment vertical="justify"/>
    </xf>
    <xf numFmtId="181" fontId="4" fillId="34" borderId="14" xfId="58" applyNumberFormat="1" applyFont="1" applyFill="1" applyBorder="1" applyAlignment="1">
      <alignment horizontal="right"/>
    </xf>
    <xf numFmtId="181" fontId="2" fillId="34" borderId="14" xfId="58" applyNumberFormat="1" applyFont="1" applyFill="1" applyBorder="1" applyAlignment="1">
      <alignment horizontal="right"/>
    </xf>
    <xf numFmtId="49" fontId="4" fillId="0" borderId="31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54"/>
  <sheetViews>
    <sheetView tabSelected="1" zoomScale="75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9.125" style="6" customWidth="1"/>
    <col min="2" max="2" width="86.625" style="6" customWidth="1"/>
    <col min="3" max="3" width="20.125" style="6" customWidth="1"/>
    <col min="4" max="6" width="19.00390625" style="6" customWidth="1"/>
    <col min="7" max="7" width="20.625" style="6" customWidth="1"/>
    <col min="8" max="16384" width="9.125" style="6" customWidth="1"/>
  </cols>
  <sheetData>
    <row r="4" spans="2:3" s="3" customFormat="1" ht="20.25">
      <c r="B4" s="27" t="s">
        <v>50</v>
      </c>
      <c r="C4" s="2"/>
    </row>
    <row r="5" s="3" customFormat="1" ht="20.25">
      <c r="B5" s="27" t="s">
        <v>51</v>
      </c>
    </row>
    <row r="6" spans="2:6" s="3" customFormat="1" ht="20.25" thickBot="1">
      <c r="B6" s="1"/>
      <c r="C6" s="4"/>
      <c r="D6" s="4"/>
      <c r="E6" s="4"/>
      <c r="F6" s="4" t="s">
        <v>19</v>
      </c>
    </row>
    <row r="7" spans="2:6" ht="18" customHeight="1">
      <c r="B7" s="5"/>
      <c r="C7" s="62" t="s">
        <v>37</v>
      </c>
      <c r="D7" s="62" t="s">
        <v>39</v>
      </c>
      <c r="E7" s="62" t="s">
        <v>40</v>
      </c>
      <c r="F7" s="62" t="s">
        <v>41</v>
      </c>
    </row>
    <row r="8" spans="2:6" ht="18.75">
      <c r="B8" s="7" t="s">
        <v>0</v>
      </c>
      <c r="C8" s="63"/>
      <c r="D8" s="63"/>
      <c r="E8" s="63"/>
      <c r="F8" s="63"/>
    </row>
    <row r="9" spans="2:6" ht="65.25" customHeight="1" thickBot="1">
      <c r="B9" s="8"/>
      <c r="C9" s="64"/>
      <c r="D9" s="64"/>
      <c r="E9" s="64"/>
      <c r="F9" s="64"/>
    </row>
    <row r="10" spans="2:6" ht="19.5" thickBot="1">
      <c r="B10" s="9">
        <v>2</v>
      </c>
      <c r="C10" s="10">
        <v>3</v>
      </c>
      <c r="D10" s="10">
        <v>3</v>
      </c>
      <c r="E10" s="10">
        <v>3</v>
      </c>
      <c r="F10" s="10">
        <v>3</v>
      </c>
    </row>
    <row r="11" spans="2:6" ht="96" customHeight="1">
      <c r="B11" s="16" t="s">
        <v>45</v>
      </c>
      <c r="C11" s="29">
        <v>141576</v>
      </c>
      <c r="D11" s="29">
        <v>149285</v>
      </c>
      <c r="E11" s="39">
        <v>61495</v>
      </c>
      <c r="F11" s="29">
        <f>D11+E11</f>
        <v>210780</v>
      </c>
    </row>
    <row r="12" spans="2:6" ht="18.75">
      <c r="B12" s="16" t="s">
        <v>42</v>
      </c>
      <c r="C12" s="37"/>
      <c r="D12" s="37"/>
      <c r="E12" s="40">
        <v>14275</v>
      </c>
      <c r="F12" s="30">
        <f>D12+E12</f>
        <v>14275</v>
      </c>
    </row>
    <row r="13" spans="2:6" ht="18.75">
      <c r="B13" s="17" t="s">
        <v>46</v>
      </c>
      <c r="C13" s="30">
        <v>32200</v>
      </c>
      <c r="D13" s="30">
        <v>32360</v>
      </c>
      <c r="E13" s="41"/>
      <c r="F13" s="30">
        <f aca="true" t="shared" si="0" ref="F13:F18">D13+E13</f>
        <v>32360</v>
      </c>
    </row>
    <row r="14" spans="2:6" ht="18.75">
      <c r="B14" s="16" t="s">
        <v>47</v>
      </c>
      <c r="C14" s="30">
        <v>280</v>
      </c>
      <c r="D14" s="30">
        <v>294</v>
      </c>
      <c r="E14" s="41">
        <v>0</v>
      </c>
      <c r="F14" s="30">
        <f t="shared" si="0"/>
        <v>294</v>
      </c>
    </row>
    <row r="15" spans="2:6" ht="18.75">
      <c r="B15" s="16" t="s">
        <v>43</v>
      </c>
      <c r="C15" s="30"/>
      <c r="D15" s="30"/>
      <c r="E15" s="41">
        <v>2216</v>
      </c>
      <c r="F15" s="30">
        <f t="shared" si="0"/>
        <v>2216</v>
      </c>
    </row>
    <row r="16" spans="2:6" ht="18.75">
      <c r="B16" s="17" t="s">
        <v>48</v>
      </c>
      <c r="C16" s="30">
        <v>1345</v>
      </c>
      <c r="D16" s="30">
        <v>1363</v>
      </c>
      <c r="E16" s="41">
        <v>0</v>
      </c>
      <c r="F16" s="30">
        <f t="shared" si="0"/>
        <v>1363</v>
      </c>
    </row>
    <row r="17" spans="2:6" ht="18.75">
      <c r="B17" s="17" t="s">
        <v>44</v>
      </c>
      <c r="C17" s="30"/>
      <c r="D17" s="30"/>
      <c r="E17" s="41">
        <v>109842</v>
      </c>
      <c r="F17" s="30">
        <f t="shared" si="0"/>
        <v>109842</v>
      </c>
    </row>
    <row r="18" spans="2:6" ht="19.5" thickBot="1">
      <c r="B18" s="17" t="s">
        <v>1</v>
      </c>
      <c r="C18" s="30">
        <v>9963</v>
      </c>
      <c r="D18" s="30">
        <v>10261</v>
      </c>
      <c r="E18" s="41">
        <v>257</v>
      </c>
      <c r="F18" s="42">
        <f t="shared" si="0"/>
        <v>10518</v>
      </c>
    </row>
    <row r="19" spans="2:6" s="11" customFormat="1" ht="19.5" thickBot="1">
      <c r="B19" s="18" t="s">
        <v>6</v>
      </c>
      <c r="C19" s="31">
        <f>SUM(C11:C18)</f>
        <v>185364</v>
      </c>
      <c r="D19" s="31">
        <f>SUM(D11:D18)</f>
        <v>193563</v>
      </c>
      <c r="E19" s="31">
        <f>SUM(E11:E18)</f>
        <v>188085</v>
      </c>
      <c r="F19" s="45">
        <f>SUM(F11:F18)</f>
        <v>381648</v>
      </c>
    </row>
    <row r="20" spans="2:6" ht="37.5">
      <c r="B20" s="19" t="s">
        <v>49</v>
      </c>
      <c r="C20" s="29">
        <v>20650</v>
      </c>
      <c r="D20" s="29">
        <f>19156+919</f>
        <v>20075</v>
      </c>
      <c r="E20" s="39">
        <v>19598</v>
      </c>
      <c r="F20" s="29">
        <f aca="true" t="shared" si="1" ref="F20:F26">D20+E20</f>
        <v>39673</v>
      </c>
    </row>
    <row r="21" spans="2:6" ht="18.75">
      <c r="B21" s="19" t="s">
        <v>20</v>
      </c>
      <c r="C21" s="30">
        <v>13840</v>
      </c>
      <c r="D21" s="30">
        <v>6100</v>
      </c>
      <c r="E21" s="41">
        <v>140</v>
      </c>
      <c r="F21" s="30">
        <f t="shared" si="1"/>
        <v>6240</v>
      </c>
    </row>
    <row r="22" spans="2:6" ht="37.5">
      <c r="B22" s="19" t="s">
        <v>7</v>
      </c>
      <c r="C22" s="30">
        <v>10</v>
      </c>
      <c r="D22" s="30">
        <v>10</v>
      </c>
      <c r="E22" s="41"/>
      <c r="F22" s="30">
        <f t="shared" si="1"/>
        <v>10</v>
      </c>
    </row>
    <row r="23" spans="2:6" ht="18.75">
      <c r="B23" s="19" t="s">
        <v>10</v>
      </c>
      <c r="C23" s="30">
        <v>3350</v>
      </c>
      <c r="D23" s="30">
        <v>3692</v>
      </c>
      <c r="E23" s="41">
        <v>187</v>
      </c>
      <c r="F23" s="30">
        <f t="shared" si="1"/>
        <v>3879</v>
      </c>
    </row>
    <row r="24" spans="2:6" ht="37.5">
      <c r="B24" s="20" t="s">
        <v>5</v>
      </c>
      <c r="C24" s="32">
        <v>11150</v>
      </c>
      <c r="D24" s="32">
        <v>11373</v>
      </c>
      <c r="E24" s="43"/>
      <c r="F24" s="30">
        <f t="shared" si="1"/>
        <v>11373</v>
      </c>
    </row>
    <row r="25" spans="2:6" ht="18.75">
      <c r="B25" s="19" t="s">
        <v>8</v>
      </c>
      <c r="C25" s="30">
        <v>5745</v>
      </c>
      <c r="D25" s="30">
        <v>762</v>
      </c>
      <c r="E25" s="41">
        <v>660</v>
      </c>
      <c r="F25" s="30">
        <f t="shared" si="1"/>
        <v>1422</v>
      </c>
    </row>
    <row r="26" spans="2:6" ht="18.75">
      <c r="B26" s="19" t="s">
        <v>2</v>
      </c>
      <c r="C26" s="30">
        <v>6685</v>
      </c>
      <c r="D26" s="30">
        <v>6821</v>
      </c>
      <c r="E26" s="41">
        <v>99</v>
      </c>
      <c r="F26" s="30">
        <f t="shared" si="1"/>
        <v>6920</v>
      </c>
    </row>
    <row r="27" spans="2:6" ht="19.5" thickBot="1">
      <c r="B27" s="28" t="s">
        <v>35</v>
      </c>
      <c r="C27" s="33"/>
      <c r="D27" s="33"/>
      <c r="E27" s="44"/>
      <c r="F27" s="42"/>
    </row>
    <row r="28" spans="2:6" ht="19.5" thickBot="1">
      <c r="B28" s="18" t="s">
        <v>9</v>
      </c>
      <c r="C28" s="34">
        <f>SUM(C20:C27)</f>
        <v>61430</v>
      </c>
      <c r="D28" s="34">
        <f>SUM(D20:D27)</f>
        <v>48833</v>
      </c>
      <c r="E28" s="34">
        <f>SUM(E20:E27)</f>
        <v>20684</v>
      </c>
      <c r="F28" s="46">
        <f>SUM(F20:F27)</f>
        <v>69517</v>
      </c>
    </row>
    <row r="29" spans="2:6" s="11" customFormat="1" ht="19.5" thickBot="1">
      <c r="B29" s="21" t="s">
        <v>3</v>
      </c>
      <c r="C29" s="35">
        <f>C19+C28</f>
        <v>246794</v>
      </c>
      <c r="D29" s="35">
        <f>D19+D28</f>
        <v>242396</v>
      </c>
      <c r="E29" s="35">
        <f>E19+E28</f>
        <v>208769</v>
      </c>
      <c r="F29" s="35">
        <f>F19+F28</f>
        <v>451165</v>
      </c>
    </row>
    <row r="30" spans="2:6" s="15" customFormat="1" ht="18.75">
      <c r="B30" s="14" t="s">
        <v>11</v>
      </c>
      <c r="C30" s="23">
        <f>SUM(C31:C37)</f>
        <v>1950964.5</v>
      </c>
      <c r="D30" s="23">
        <f>SUM(D31:D37)</f>
        <v>1315353.5</v>
      </c>
      <c r="E30" s="47">
        <f>SUM(E31:E37)</f>
        <v>108204.8</v>
      </c>
      <c r="F30" s="51">
        <f>SUM(F31:F37)</f>
        <v>1423558.3</v>
      </c>
    </row>
    <row r="31" spans="2:6" ht="18.75">
      <c r="B31" s="12" t="s">
        <v>12</v>
      </c>
      <c r="C31" s="36">
        <v>305212</v>
      </c>
      <c r="D31" s="36">
        <v>213857</v>
      </c>
      <c r="E31" s="48">
        <v>47032</v>
      </c>
      <c r="F31" s="30">
        <f>D31+E31</f>
        <v>260889</v>
      </c>
    </row>
    <row r="32" spans="2:6" ht="18.75">
      <c r="B32" s="13" t="s">
        <v>13</v>
      </c>
      <c r="C32" s="36">
        <v>339632</v>
      </c>
      <c r="D32" s="24">
        <v>0</v>
      </c>
      <c r="E32" s="49"/>
      <c r="F32" s="30">
        <f aca="true" t="shared" si="2" ref="F32:F37">D32+E32</f>
        <v>0</v>
      </c>
    </row>
    <row r="33" spans="2:6" ht="18.75">
      <c r="B33" s="13" t="s">
        <v>14</v>
      </c>
      <c r="C33" s="36">
        <v>1011019</v>
      </c>
      <c r="D33" s="36">
        <v>910500.8</v>
      </c>
      <c r="E33" s="48">
        <v>1472.8</v>
      </c>
      <c r="F33" s="30">
        <f>D33+E33</f>
        <v>911973.6000000001</v>
      </c>
    </row>
    <row r="34" spans="2:6" ht="18.75">
      <c r="B34" s="13" t="s">
        <v>15</v>
      </c>
      <c r="C34" s="36">
        <v>2385</v>
      </c>
      <c r="D34" s="36">
        <v>0</v>
      </c>
      <c r="E34" s="48">
        <v>59700</v>
      </c>
      <c r="F34" s="30">
        <f>D34+E34</f>
        <v>59700</v>
      </c>
    </row>
    <row r="35" spans="2:6" ht="18.75">
      <c r="B35" s="13" t="s">
        <v>36</v>
      </c>
      <c r="C35" s="36">
        <v>212904</v>
      </c>
      <c r="D35" s="36">
        <v>165995.7</v>
      </c>
      <c r="E35" s="48"/>
      <c r="F35" s="30">
        <f>D35+E35</f>
        <v>165995.7</v>
      </c>
    </row>
    <row r="36" spans="2:7" ht="37.5">
      <c r="B36" s="13" t="s">
        <v>21</v>
      </c>
      <c r="C36" s="36">
        <v>0</v>
      </c>
      <c r="D36" s="36">
        <v>0</v>
      </c>
      <c r="E36" s="48"/>
      <c r="F36" s="30">
        <f t="shared" si="2"/>
        <v>0</v>
      </c>
      <c r="G36" s="38"/>
    </row>
    <row r="37" spans="2:6" ht="19.5" thickBot="1">
      <c r="B37" s="13" t="s">
        <v>16</v>
      </c>
      <c r="C37" s="36">
        <v>79812.5</v>
      </c>
      <c r="D37" s="36">
        <v>25000</v>
      </c>
      <c r="E37" s="48"/>
      <c r="F37" s="42">
        <f t="shared" si="2"/>
        <v>25000</v>
      </c>
    </row>
    <row r="38" spans="2:6" s="11" customFormat="1" ht="18.75">
      <c r="B38" s="21" t="s">
        <v>4</v>
      </c>
      <c r="C38" s="35">
        <f>C29+C30</f>
        <v>2197758.5</v>
      </c>
      <c r="D38" s="22">
        <f>D29+D30</f>
        <v>1557749.5</v>
      </c>
      <c r="E38" s="22">
        <f>E29+E30</f>
        <v>316973.8</v>
      </c>
      <c r="F38" s="50">
        <f>F29+F30</f>
        <v>1874723.3</v>
      </c>
    </row>
    <row r="39" spans="2:6" s="11" customFormat="1" ht="18.75">
      <c r="B39" s="26" t="s">
        <v>22</v>
      </c>
      <c r="C39" s="25">
        <v>53687.9</v>
      </c>
      <c r="D39" s="25">
        <v>44392.4</v>
      </c>
      <c r="E39" s="25">
        <v>40760.8</v>
      </c>
      <c r="F39" s="25">
        <f>D39+E39</f>
        <v>85153.20000000001</v>
      </c>
    </row>
    <row r="40" spans="2:6" s="11" customFormat="1" ht="18.75">
      <c r="B40" s="26" t="s">
        <v>23</v>
      </c>
      <c r="C40" s="25">
        <v>1687.6</v>
      </c>
      <c r="D40" s="25">
        <v>1472.8</v>
      </c>
      <c r="E40" s="25">
        <v>1472.8</v>
      </c>
      <c r="F40" s="25">
        <f aca="true" t="shared" si="3" ref="F40:F52">D40+E40</f>
        <v>2945.6</v>
      </c>
    </row>
    <row r="41" spans="2:6" s="11" customFormat="1" ht="18.75">
      <c r="B41" s="26" t="s">
        <v>24</v>
      </c>
      <c r="C41" s="25">
        <v>10919.9</v>
      </c>
      <c r="D41" s="25">
        <v>6127.2</v>
      </c>
      <c r="E41" s="25">
        <v>1784.5</v>
      </c>
      <c r="F41" s="25">
        <f t="shared" si="3"/>
        <v>7911.7</v>
      </c>
    </row>
    <row r="42" spans="2:6" s="11" customFormat="1" ht="18.75">
      <c r="B42" s="26" t="s">
        <v>25</v>
      </c>
      <c r="C42" s="25">
        <v>95638.9</v>
      </c>
      <c r="D42" s="25">
        <v>49022</v>
      </c>
      <c r="E42" s="25">
        <v>73443.1</v>
      </c>
      <c r="F42" s="25">
        <f t="shared" si="3"/>
        <v>122465.1</v>
      </c>
    </row>
    <row r="43" spans="2:6" s="11" customFormat="1" ht="18.75">
      <c r="B43" s="26" t="s">
        <v>26</v>
      </c>
      <c r="C43" s="25">
        <v>509439.2</v>
      </c>
      <c r="D43" s="25">
        <v>90226.1</v>
      </c>
      <c r="E43" s="25">
        <v>94211.6</v>
      </c>
      <c r="F43" s="25">
        <f t="shared" si="3"/>
        <v>184437.7</v>
      </c>
    </row>
    <row r="44" spans="2:6" s="11" customFormat="1" ht="18.75">
      <c r="B44" s="26" t="s">
        <v>27</v>
      </c>
      <c r="C44" s="25">
        <v>797318.1</v>
      </c>
      <c r="D44" s="25">
        <f>747960+919</f>
        <v>748879</v>
      </c>
      <c r="E44" s="25">
        <v>3000</v>
      </c>
      <c r="F44" s="25">
        <f t="shared" si="3"/>
        <v>751879</v>
      </c>
    </row>
    <row r="45" spans="2:6" s="11" customFormat="1" ht="18.75">
      <c r="B45" s="26" t="s">
        <v>28</v>
      </c>
      <c r="C45" s="25">
        <v>93759.3</v>
      </c>
      <c r="D45" s="25">
        <v>77900.8</v>
      </c>
      <c r="E45" s="25">
        <v>80041.2</v>
      </c>
      <c r="F45" s="25">
        <f t="shared" si="3"/>
        <v>157942</v>
      </c>
    </row>
    <row r="46" spans="2:6" s="11" customFormat="1" ht="18.75">
      <c r="B46" s="26" t="s">
        <v>29</v>
      </c>
      <c r="C46" s="25">
        <v>76967.7</v>
      </c>
      <c r="D46" s="25">
        <v>11027</v>
      </c>
      <c r="E46" s="25"/>
      <c r="F46" s="25">
        <f t="shared" si="3"/>
        <v>11027</v>
      </c>
    </row>
    <row r="47" spans="2:6" s="11" customFormat="1" ht="18.75">
      <c r="B47" s="26" t="s">
        <v>30</v>
      </c>
      <c r="C47" s="25">
        <v>497390.8</v>
      </c>
      <c r="D47" s="25">
        <v>463004.7</v>
      </c>
      <c r="E47" s="25">
        <v>976.4</v>
      </c>
      <c r="F47" s="25">
        <f t="shared" si="3"/>
        <v>463981.10000000003</v>
      </c>
    </row>
    <row r="48" spans="2:6" s="11" customFormat="1" ht="18.75">
      <c r="B48" s="26" t="s">
        <v>31</v>
      </c>
      <c r="C48" s="25">
        <v>41031.1</v>
      </c>
      <c r="D48" s="25">
        <v>23734.5</v>
      </c>
      <c r="E48" s="25">
        <v>20983.4</v>
      </c>
      <c r="F48" s="25">
        <f t="shared" si="3"/>
        <v>44717.9</v>
      </c>
    </row>
    <row r="49" spans="2:6" s="11" customFormat="1" ht="18.75">
      <c r="B49" s="26" t="s">
        <v>32</v>
      </c>
      <c r="C49" s="25">
        <v>1650</v>
      </c>
      <c r="D49" s="25">
        <v>1100</v>
      </c>
      <c r="E49" s="25">
        <v>300</v>
      </c>
      <c r="F49" s="25">
        <f t="shared" si="3"/>
        <v>1400</v>
      </c>
    </row>
    <row r="50" spans="2:6" s="11" customFormat="1" ht="18.75">
      <c r="B50" s="26" t="s">
        <v>33</v>
      </c>
      <c r="C50" s="25">
        <v>400</v>
      </c>
      <c r="D50" s="25">
        <v>100</v>
      </c>
      <c r="E50" s="25"/>
      <c r="F50" s="25">
        <f t="shared" si="3"/>
        <v>100</v>
      </c>
    </row>
    <row r="51" spans="2:6" s="11" customFormat="1" ht="18.75">
      <c r="B51" s="26" t="s">
        <v>34</v>
      </c>
      <c r="C51" s="25">
        <v>43624</v>
      </c>
      <c r="D51" s="25">
        <v>47032</v>
      </c>
      <c r="E51" s="25"/>
      <c r="F51" s="25">
        <f t="shared" si="3"/>
        <v>47032</v>
      </c>
    </row>
    <row r="52" spans="2:6" s="11" customFormat="1" ht="19.5" thickBot="1">
      <c r="B52" s="52" t="s">
        <v>38</v>
      </c>
      <c r="C52" s="53"/>
      <c r="D52" s="54"/>
      <c r="E52" s="55"/>
      <c r="F52" s="55">
        <f t="shared" si="3"/>
        <v>0</v>
      </c>
    </row>
    <row r="53" spans="2:6" s="15" customFormat="1" ht="19.5" thickBot="1">
      <c r="B53" s="56" t="s">
        <v>18</v>
      </c>
      <c r="C53" s="57">
        <f>SUM(C39:C51)</f>
        <v>2223514.5</v>
      </c>
      <c r="D53" s="58">
        <f>SUM(D39:D51)</f>
        <v>1564018.5</v>
      </c>
      <c r="E53" s="61">
        <f>SUM(E39:E52)</f>
        <v>316973.80000000005</v>
      </c>
      <c r="F53" s="61">
        <f>SUM(F39:F52)</f>
        <v>1880992.3</v>
      </c>
    </row>
    <row r="54" spans="2:6" ht="19.5" thickBot="1">
      <c r="B54" s="59" t="s">
        <v>17</v>
      </c>
      <c r="C54" s="60">
        <f>C38-C53</f>
        <v>-25756</v>
      </c>
      <c r="D54" s="60">
        <f>D38-D53</f>
        <v>-6269</v>
      </c>
      <c r="E54" s="60">
        <f>E38-E53</f>
        <v>0</v>
      </c>
      <c r="F54" s="60">
        <f>F38-F53</f>
        <v>-6269</v>
      </c>
    </row>
  </sheetData>
  <sheetProtection/>
  <mergeCells count="4">
    <mergeCell ref="C7:C9"/>
    <mergeCell ref="D7:D9"/>
    <mergeCell ref="E7:E9"/>
    <mergeCell ref="F7:F9"/>
  </mergeCells>
  <printOptions/>
  <pageMargins left="0" right="0" top="0" bottom="0" header="0.5118110236220472" footer="0.5118110236220472"/>
  <pageSetup fitToHeight="0" fitToWidth="1" horizontalDpi="300" verticalDpi="300" orientation="portrait" paperSize="9" scale="67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uli</cp:lastModifiedBy>
  <cp:lastPrinted>2016-11-30T10:14:21Z</cp:lastPrinted>
  <dcterms:created xsi:type="dcterms:W3CDTF">2007-01-17T04:27:55Z</dcterms:created>
  <dcterms:modified xsi:type="dcterms:W3CDTF">2018-03-29T10:24:52Z</dcterms:modified>
  <cp:category/>
  <cp:version/>
  <cp:contentType/>
  <cp:contentStatus/>
</cp:coreProperties>
</file>